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60" windowWidth="17445" windowHeight="9990" tabRatio="491"/>
  </bookViews>
  <sheets>
    <sheet name="Лист1" sheetId="1" r:id="rId1"/>
    <sheet name="Лист2" sheetId="2" r:id="rId2"/>
    <sheet name="Лист3" sheetId="3" r:id="rId3"/>
    <sheet name="Лист4" sheetId="4" r:id="rId4"/>
  </sheets>
  <calcPr calcId="144525"/>
</workbook>
</file>

<file path=xl/calcChain.xml><?xml version="1.0" encoding="utf-8"?>
<calcChain xmlns="http://schemas.openxmlformats.org/spreadsheetml/2006/main">
  <c r="E65" i="1" l="1"/>
  <c r="E64" i="1" s="1"/>
  <c r="D65" i="1"/>
  <c r="C65" i="1"/>
  <c r="C64" i="1" s="1"/>
  <c r="D64" i="1"/>
  <c r="E59" i="1"/>
  <c r="E58" i="1" s="1"/>
  <c r="D59" i="1"/>
  <c r="D58" i="1" s="1"/>
  <c r="C59" i="1"/>
  <c r="C58" i="1" s="1"/>
  <c r="E56" i="1"/>
  <c r="D56" i="1"/>
  <c r="C56" i="1"/>
  <c r="E54" i="1"/>
  <c r="E53" i="1" s="1"/>
  <c r="E45" i="1" s="1"/>
  <c r="E44" i="1" s="1"/>
  <c r="D54" i="1"/>
  <c r="D53" i="1" s="1"/>
  <c r="D45" i="1" s="1"/>
  <c r="D44" i="1" s="1"/>
  <c r="C54" i="1"/>
  <c r="C53" i="1"/>
  <c r="E51" i="1"/>
  <c r="D51" i="1"/>
  <c r="C51" i="1"/>
  <c r="E49" i="1"/>
  <c r="D49" i="1"/>
  <c r="C49" i="1"/>
  <c r="E47" i="1"/>
  <c r="E46" i="1" s="1"/>
  <c r="D47" i="1"/>
  <c r="D46" i="1" s="1"/>
  <c r="C47" i="1"/>
  <c r="C46" i="1"/>
  <c r="E42" i="1"/>
  <c r="D42" i="1"/>
  <c r="C42" i="1"/>
  <c r="E40" i="1"/>
  <c r="E39" i="1" s="1"/>
  <c r="D40" i="1"/>
  <c r="D39" i="1" s="1"/>
  <c r="C40" i="1"/>
  <c r="C39" i="1" s="1"/>
  <c r="E37" i="1"/>
  <c r="E36" i="1" s="1"/>
  <c r="D37" i="1"/>
  <c r="C37" i="1"/>
  <c r="C36" i="1" s="1"/>
  <c r="D36" i="1"/>
  <c r="E34" i="1"/>
  <c r="E33" i="1" s="1"/>
  <c r="D34" i="1"/>
  <c r="D33" i="1" s="1"/>
  <c r="C34" i="1"/>
  <c r="C33" i="1" s="1"/>
  <c r="E31" i="1"/>
  <c r="D31" i="1"/>
  <c r="C31" i="1"/>
  <c r="E29" i="1"/>
  <c r="E28" i="1" s="1"/>
  <c r="E25" i="1" s="1"/>
  <c r="D29" i="1"/>
  <c r="D28" i="1" s="1"/>
  <c r="C29" i="1"/>
  <c r="C28" i="1"/>
  <c r="E26" i="1"/>
  <c r="D26" i="1"/>
  <c r="D25" i="1" s="1"/>
  <c r="C26" i="1"/>
  <c r="C25" i="1" s="1"/>
  <c r="E23" i="1"/>
  <c r="E22" i="1" s="1"/>
  <c r="D23" i="1"/>
  <c r="D22" i="1" s="1"/>
  <c r="C23" i="1"/>
  <c r="C22" i="1"/>
  <c r="E17" i="1"/>
  <c r="D17" i="1"/>
  <c r="D16" i="1" s="1"/>
  <c r="C17" i="1"/>
  <c r="C16" i="1" s="1"/>
  <c r="E16" i="1"/>
  <c r="E12" i="1"/>
  <c r="E11" i="1" s="1"/>
  <c r="E10" i="1" s="1"/>
  <c r="E67" i="1" s="1"/>
  <c r="D12" i="1"/>
  <c r="D11" i="1" s="1"/>
  <c r="C12" i="1"/>
  <c r="C11" i="1"/>
  <c r="C10" i="1" s="1"/>
  <c r="C45" i="1" l="1"/>
  <c r="C44" i="1" s="1"/>
  <c r="C67" i="1" s="1"/>
  <c r="D10" i="1"/>
  <c r="D67" i="1" s="1"/>
</calcChain>
</file>

<file path=xl/sharedStrings.xml><?xml version="1.0" encoding="utf-8"?>
<sst xmlns="http://schemas.openxmlformats.org/spreadsheetml/2006/main" count="126" uniqueCount="124">
  <si>
    <t>Код бюджетной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</si>
  <si>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</si>
  <si>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</si>
  <si>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</si>
  <si>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</si>
  <si>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</si>
  <si>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</si>
  <si>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</si>
  <si>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</si>
  <si>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</si>
  <si>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</si>
  <si>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</si>
  <si>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</si>
  <si>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</si>
  <si>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</si>
  <si>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</si>
  <si>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</si>
  <si>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</si>
  <si>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</si>
  <si>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</si>
  <si>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</si>
  <si>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</si>
  <si>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</si>
  <si>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</si>
  <si>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</si>
  <si>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</si>
  <si>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</si>
  <si>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</si>
  <si>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</si>
  <si>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</si>
  <si>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</si>
  <si>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</si>
  <si>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</si>
  <si>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</si>
  <si>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</si>
  <si>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</si>
  <si>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</si>
  <si>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</si>
  <si>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</si>
  <si>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</si>
  <si>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</si>
  <si>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</si>
  <si>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</si>
  <si>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 xml:space="preserve">Сумма,  руб. </t>
  </si>
  <si>
    <t xml:space="preserve">Сумма, руб. 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</si>
  <si>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</si>
  <si>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</si>
  <si>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</si>
  <si>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</si>
  <si>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</si>
  <si>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</si>
  <si>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</si>
  <si>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</si>
  <si>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</si>
  <si>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</si>
  <si>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</si>
  <si>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</si>
  <si>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</si>
  <si>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</si>
  <si>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</si>
  <si>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</si>
  <si>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</si>
  <si>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</si>
  <si>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</si>
  <si>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</si>
  <si>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</si>
  <si>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</si>
  <si>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</si>
  <si>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</si>
  <si>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</si>
  <si>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</si>
  <si>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</si>
  <si>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</si>
  <si>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Всего  доходы</t>
  </si>
  <si>
    <t>Иные межбюджетные трансферты</t>
  </si>
  <si>
    <t>Прочие межбюджетные трансферты, передаваемые бюджетам</t>
  </si>
  <si>
    <t>000 2 02 49999 10 0026 150</t>
  </si>
  <si>
    <t>Средства самообложения граждан, зачисляемые в бюджеты сельских  поселений</t>
  </si>
  <si>
    <t>000 1 17 14030 10 0000 150</t>
  </si>
  <si>
    <t>000 1 17 14 000 00 0000 150</t>
  </si>
  <si>
    <t>Средства самообложения граждан</t>
  </si>
  <si>
    <t>000 2 02 10000 00 0000 150</t>
  </si>
  <si>
    <t>Дотации бюджетам субъектов Российской Федерации и муниципальных образований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</si>
  <si>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</si>
  <si>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</si>
  <si>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</si>
  <si>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 сельских поселений на выравнивание бюджетной обеспеченности из бюджета субъекта Российской Федерации</t>
  </si>
  <si>
    <t>000 2 02 49999 10 0027 150</t>
  </si>
  <si>
    <t>000 2 02 49999 10 0028 150</t>
  </si>
  <si>
    <t>2022 год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</si>
  <si>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муниципального района)</t>
  </si>
  <si>
    <t>Прочие  межбюджетные трансферты, передаваемые бюджетам сельских поселений (иные межбюджетные трансферты на сбалансированность бюджетов поселений Ржевского муниципального района)</t>
  </si>
  <si>
    <t>Прочие  межбюджетные трансферты, передаваемые бюджетам сельских поселений (иные межбюджетные трансферты на содействие развитию инфраструктуры поселений Ржевского муниципального района)</t>
  </si>
  <si>
    <t>000 1 17 15030 10 0000 150</t>
  </si>
  <si>
    <t>Инициативные платежи,зачисляемые в бюджеты сельских поселений</t>
  </si>
  <si>
    <t>000 1 17 15030 10 9011 150</t>
  </si>
  <si>
    <t>Инициативные платежи, зачисляемые в бюджеты сельских поселений (Монтаж уличного освещения по существующим опорам д. Погорелки сельского поселения "Чертолино" Ржевского района Тверской области)</t>
  </si>
  <si>
    <t>000 2 02 29999 10 9000 150</t>
  </si>
  <si>
    <t>Прочие субсидии бюджетам сельских поселений (Проект по поддержке местных инициатив)</t>
  </si>
  <si>
    <t>000 2 02 29999 10 9011 150</t>
  </si>
  <si>
    <t>Прочие субсидии бюджетам сельских поселений (Монтаж уличного освещения по существующим опорам д. Погорелки сельского поселения "Чертолино" Ржевского района Тверской области)</t>
  </si>
  <si>
    <t>000 2 02 25299 00 0000 150</t>
  </si>
  <si>
    <t>000 2 02 25299 10 0000 150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</si>
  <si>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</si>
  <si>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</si>
  <si>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000 2 07 00000 00 0000 000</t>
  </si>
  <si>
    <t>Прочие безвозмездные поступления</t>
  </si>
  <si>
    <t>000 2 07 05030 10 0000 150</t>
  </si>
  <si>
    <t>Прочие безвозмездные поступления в бюджеты сельских поселений</t>
  </si>
  <si>
    <t>000 2 07 05030 10 9010 150</t>
  </si>
  <si>
    <t>Прочие безвозмездные поступления в бюджеты сельских поселений (Добровольные пожертвования бюджетов муниципальных образований Ржевского района)</t>
  </si>
  <si>
    <t>000 2 02 49999 10 9011 150</t>
  </si>
  <si>
    <t>Прочие межбюджетные трансферты, передаваемые бюджетам сельских поселений (Монтаж уличного освещения по существующим опорам д. Погорелки сельского поселения "Чертолино" Ржевского района Тверской области)</t>
  </si>
  <si>
    <t>Прогнозируемые доходы бюджета муниципального образования сельское поселение "Чертолино" Ржевского муниципального района Тверской области по группам, подгруппам, статьям, подстатьям и элементам доходов классификации доходов бюджетов Российской Федерации на 2022 год и на плановый период 2023 и 2024 годов</t>
  </si>
  <si>
    <r>
      <rPr>
        <b/>
        <sz val="14"/>
        <color theme="1"/>
        <rFont val="Arial"/>
        <family val="2"/>
        <charset val="204"/>
      </rPr>
      <t>Приложение 3</t>
    </r>
    <r>
      <rPr>
        <sz val="14"/>
        <color theme="1"/>
        <rFont val="Arial"/>
        <family val="2"/>
        <charset val="204"/>
      </rPr>
      <t xml:space="preserve">
к Решению Совета депутатов муниципального образования
сельское поселение «Чертолино» Ржевского района Тверской области
от 22 декабря 2021 года № 90
«О бюджете муниципального образования сельское поселение 
«Чертолино» Ржевского муниципального района Тверской области
 на 2022 год и на плановый период 2023 и 2024 годов»</t>
    </r>
  </si>
  <si>
    <t>2023  год</t>
  </si>
  <si>
    <t>2024  год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</si>
  <si>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</si>
  <si>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</si>
  <si>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</si>
  <si>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</si>
  <si>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</si>
  <si>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 бюджетных и автономных учреждений)</t>
  </si>
  <si>
    <r>
      <t xml:space="preserve">Приложение № 2
</t>
    </r>
    <r>
      <rPr>
        <sz val="14"/>
        <color theme="1"/>
        <rFont val="Arial"/>
        <family val="2"/>
        <charset val="204"/>
      </rPr>
      <t>к Решению Думы Ржевского муниципального округа 
Тверской области от 22 декабря 2022 года № 57    
"О внесении изменений и дополнений в решение
от 22 декабря 2021 года № 90
«О бюджете муниципального образования сельское поселение 
«Чертолино» Ржевского муниципального района Тверской области
 на 2022 год и на плановый период 2023 и 2024 годов"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</si>
</sst>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" fontId="0" fillId="0" borderId="0" xfId="0" applyNumberFormat="1"/>
    <xf numFmtId="4" fontId="1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5" xfId="0" applyNumberFormat="1" applyFont="1" applyFill="1" applyBorder="1" applyAlignment="1">
      <alignment horizontal="justify" vertical="top" wrapText="1"/>
    </xf>
    <xf numFmtId="0" fontId="0" fillId="0" borderId="0" xfId="0" applyFill="1"/>
    <xf numFmtId="0" fontId="3" fillId="0" borderId="0" xfId="0" applyFont="1" applyFill="1" applyBorder="1" applyAlignment="1"/>
    <xf numFmtId="0" fontId="0" fillId="0" borderId="0" xfId="0" applyFill="1" applyBorder="1"/>
    <xf numFmtId="4" fontId="0" fillId="0" borderId="0" xfId="0" applyNumberFormat="1" applyFill="1" applyBorder="1"/>
    <xf numFmtId="4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/>
    <xf numFmtId="0" fontId="4" fillId="0" borderId="1" xfId="0" applyFont="1" applyFill="1" applyBorder="1"/>
    <xf numFmtId="0" fontId="2" fillId="0" borderId="1" xfId="0" applyFont="1" applyFill="1" applyBorder="1" applyAlignment="1">
      <alignment vertical="center"/>
    </xf>
    <xf numFmtId="4" fontId="2" fillId="0" borderId="4" xfId="0" applyNumberFormat="1" applyFont="1" applyFill="1" applyBorder="1" applyAlignment="1">
      <alignment horizontal="righ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/>
    <xf numFmtId="0" fontId="5" fillId="0" borderId="0" xfId="0" applyFont="1" applyFill="1"/>
    <xf numFmtId="0" fontId="4" fillId="0" borderId="5" xfId="0" applyFont="1" applyFill="1" applyBorder="1" applyAlignment="1">
      <alignment vertical="top" wrapText="1"/>
    </xf>
    <xf numFmtId="0" fontId="3" fillId="0" borderId="0" xfId="0" applyFont="1" applyFill="1"/>
    <xf numFmtId="49" fontId="2" fillId="0" borderId="1" xfId="0" applyNumberFormat="1" applyFont="1" applyFill="1" applyBorder="1" applyAlignment="1">
      <alignment horizontal="justify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4" fontId="3" fillId="0" borderId="5" xfId="0" applyNumberFormat="1" applyFont="1" applyFill="1" applyBorder="1" applyAlignment="1">
      <alignment horizontal="right" vertical="top" wrapText="1"/>
    </xf>
    <xf numFmtId="0" fontId="3" fillId="0" borderId="5" xfId="0" applyFont="1" applyFill="1" applyBorder="1"/>
    <xf numFmtId="4" fontId="3" fillId="0" borderId="5" xfId="0" applyNumberFormat="1" applyFont="1" applyFill="1" applyBorder="1"/>
    <xf numFmtId="4" fontId="1" fillId="0" borderId="0" xfId="0" applyNumberFormat="1" applyFont="1" applyFill="1" applyAlignment="1">
      <alignment horizontal="right" vertical="center" wrapText="1"/>
    </xf>
    <xf numFmtId="0" fontId="2" fillId="0" borderId="0" xfId="0" applyFont="1"/>
    <xf numFmtId="4" fontId="2" fillId="0" borderId="0" xfId="0" applyNumberFormat="1" applyFont="1"/>
    <xf numFmtId="4" fontId="2" fillId="0" borderId="0" xfId="0" applyNumberFormat="1" applyFont="1" applyFill="1" applyAlignment="1">
      <alignment horizontal="right" vertical="center"/>
    </xf>
    <xf numFmtId="0" fontId="3" fillId="0" borderId="5" xfId="0" applyFont="1" applyFill="1" applyBorder="1" applyAlignment="1">
      <alignment horizontal="lef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 wrapText="1"/>
    </xf>
    <xf numFmtId="0" fontId="6" fillId="0" borderId="3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6" fillId="0" borderId="3" xfId="0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justify" vertical="top" wrapText="1"/>
    </xf>
    <xf numFmtId="0" fontId="7" fillId="0" borderId="5" xfId="0" applyFont="1" applyFill="1" applyBorder="1" applyAlignment="1">
      <alignment horizontal="justify" vertical="top" wrapText="1"/>
    </xf>
    <xf numFmtId="0" fontId="6" fillId="0" borderId="5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justify" vertical="top" wrapText="1"/>
    </xf>
    <xf numFmtId="49" fontId="1" fillId="0" borderId="5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4" fontId="3" fillId="0" borderId="0" xfId="0" applyNumberFormat="1" applyFont="1" applyFill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/>
    </xf>
    <xf numFmtId="4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tabSelected="1" zoomScale="70" zoomScaleNormal="70" workbookViewId="0">
      <selection activeCell="A3" sqref="A3:E3"/>
    </sheetView>
  </sheetViews>
  <sheetFormatPr defaultRowHeight="23.25" x14ac:dyDescent="0.35"/>
  <cols>
    <col min="1" max="1" width="19.765625" customWidth="1"/>
    <col min="2" max="2" width="34.3046875" customWidth="1"/>
    <col min="3" max="3" width="11.84375" style="1" customWidth="1"/>
    <col min="4" max="4" width="13.23046875" style="1" customWidth="1"/>
    <col min="5" max="5" width="13.3828125" style="1" customWidth="1"/>
  </cols>
  <sheetData>
    <row r="1" spans="1:5" ht="163.5" customHeight="1" x14ac:dyDescent="0.35">
      <c r="A1" s="68" t="s">
        <v>123</v>
      </c>
      <c r="B1" s="69"/>
      <c r="C1" s="69"/>
      <c r="D1" s="69"/>
      <c r="E1" s="69"/>
    </row>
    <row r="2" spans="1:5" x14ac:dyDescent="0.35">
      <c r="A2" s="38"/>
      <c r="B2" s="38"/>
      <c r="C2" s="39"/>
      <c r="D2" s="39"/>
      <c r="E2" s="40"/>
    </row>
    <row r="3" spans="1:5" ht="129.75" customHeight="1" x14ac:dyDescent="0.35">
      <c r="A3" s="70" t="s">
        <v>114</v>
      </c>
      <c r="B3" s="71"/>
      <c r="C3" s="71"/>
      <c r="D3" s="71"/>
      <c r="E3" s="71"/>
    </row>
    <row r="4" spans="1:5" ht="27" customHeight="1" x14ac:dyDescent="0.35">
      <c r="A4" s="37"/>
      <c r="B4" s="2"/>
      <c r="C4" s="2"/>
      <c r="D4" s="2"/>
      <c r="E4" s="2"/>
    </row>
    <row r="5" spans="1:5" s="12" customFormat="1" ht="21" customHeight="1" x14ac:dyDescent="0.35">
      <c r="A5" s="13"/>
      <c r="B5" s="13"/>
      <c r="C5" s="2"/>
      <c r="D5" s="2"/>
      <c r="E5" s="2"/>
    </row>
    <row r="6" spans="1:5" s="14" customFormat="1" ht="69.75" customHeight="1" x14ac:dyDescent="0.35">
      <c r="A6" s="72" t="s">
        <v>113</v>
      </c>
      <c r="B6" s="73"/>
      <c r="C6" s="73"/>
      <c r="D6" s="73"/>
      <c r="E6" s="73"/>
    </row>
    <row r="7" spans="1:5" s="14" customFormat="1" ht="29.25" customHeight="1" x14ac:dyDescent="0.35">
      <c r="A7" s="74"/>
      <c r="B7" s="74"/>
      <c r="C7" s="74"/>
      <c r="D7" s="15"/>
      <c r="E7" s="15"/>
    </row>
    <row r="8" spans="1:5" s="14" customFormat="1" ht="23.25" customHeight="1" x14ac:dyDescent="0.35">
      <c r="A8" s="75" t="s">
        <v>0</v>
      </c>
      <c r="B8" s="75" t="s">
        <v>1</v>
      </c>
      <c r="C8" s="16" t="s">
        <v>43</v>
      </c>
      <c r="D8" s="16" t="s">
        <v>43</v>
      </c>
      <c r="E8" s="16" t="s">
        <v>44</v>
      </c>
    </row>
    <row r="9" spans="1:5" s="12" customFormat="1" ht="37.5" customHeight="1" x14ac:dyDescent="0.35">
      <c r="A9" s="75"/>
      <c r="B9" s="75"/>
      <c r="C9" s="16" t="s">
        <v>89</v>
      </c>
      <c r="D9" s="16" t="s">
        <v>115</v>
      </c>
      <c r="E9" s="16" t="s">
        <v>116</v>
      </c>
    </row>
    <row r="10" spans="1:5" s="12" customFormat="1" ht="38.25" customHeight="1" x14ac:dyDescent="0.35">
      <c r="A10" s="17" t="s">
        <v>2</v>
      </c>
      <c r="B10" s="43" t="s">
        <v>3</v>
      </c>
      <c r="C10" s="18">
        <f>SUM(C11+C16+C22+C25+C33+C39+C36)</f>
        <v>4547962</v>
      </c>
      <c r="D10" s="18">
        <f>SUM(D11+D16+D22+D25+D33+D39)</f>
        <v>4387843</v>
      </c>
      <c r="E10" s="18">
        <f>SUM(E11+E16+E22+E25+E33+E39)</f>
        <v>4484333</v>
      </c>
    </row>
    <row r="11" spans="1:5" s="12" customFormat="1" ht="39" customHeight="1" x14ac:dyDescent="0.35">
      <c r="A11" s="17" t="s">
        <v>4</v>
      </c>
      <c r="B11" s="43" t="s">
        <v>5</v>
      </c>
      <c r="C11" s="18">
        <f>SUM(C12)</f>
        <v>281520</v>
      </c>
      <c r="D11" s="18">
        <f t="shared" ref="D11:E11" si="0">SUM(D12)</f>
        <v>291020</v>
      </c>
      <c r="E11" s="18">
        <f t="shared" si="0"/>
        <v>301140</v>
      </c>
    </row>
    <row r="12" spans="1:5" s="12" customFormat="1" ht="38.25" customHeight="1" x14ac:dyDescent="0.35">
      <c r="A12" s="19" t="s">
        <v>6</v>
      </c>
      <c r="B12" s="44" t="s">
        <v>7</v>
      </c>
      <c r="C12" s="20">
        <f>SUM(C13:C15)</f>
        <v>281520</v>
      </c>
      <c r="D12" s="20">
        <f t="shared" ref="D12:E12" si="1">SUM(D13:D15)</f>
        <v>291020</v>
      </c>
      <c r="E12" s="20">
        <f t="shared" si="1"/>
        <v>301140</v>
      </c>
    </row>
    <row r="13" spans="1:5" s="12" customFormat="1" ht="121.15" customHeight="1" x14ac:dyDescent="0.35">
      <c r="A13" s="21" t="s">
        <v>8</v>
      </c>
      <c r="B13" s="45" t="s">
        <v>9</v>
      </c>
      <c r="C13" s="22">
        <v>270880</v>
      </c>
      <c r="D13" s="22">
        <v>280020</v>
      </c>
      <c r="E13" s="22">
        <v>289740</v>
      </c>
    </row>
    <row r="14" spans="1:5" s="12" customFormat="1" ht="134.25" customHeight="1" x14ac:dyDescent="0.35">
      <c r="A14" s="21" t="s">
        <v>10</v>
      </c>
      <c r="B14" s="45" t="s">
        <v>11</v>
      </c>
      <c r="C14" s="22">
        <v>1460</v>
      </c>
      <c r="D14" s="22">
        <v>1500</v>
      </c>
      <c r="E14" s="22">
        <v>1560</v>
      </c>
    </row>
    <row r="15" spans="1:5" s="12" customFormat="1" ht="62.25" customHeight="1" x14ac:dyDescent="0.35">
      <c r="A15" s="21" t="s">
        <v>12</v>
      </c>
      <c r="B15" s="45" t="s">
        <v>13</v>
      </c>
      <c r="C15" s="22">
        <v>9180</v>
      </c>
      <c r="D15" s="22">
        <v>9500</v>
      </c>
      <c r="E15" s="22">
        <v>9840</v>
      </c>
    </row>
    <row r="16" spans="1:5" s="12" customFormat="1" ht="36" x14ac:dyDescent="0.35">
      <c r="A16" s="17" t="s">
        <v>14</v>
      </c>
      <c r="B16" s="43" t="s">
        <v>15</v>
      </c>
      <c r="C16" s="18">
        <f>SUM(C17)</f>
        <v>1425895</v>
      </c>
      <c r="D16" s="18">
        <f t="shared" ref="D16:E16" si="2">SUM(D17)</f>
        <v>1512323</v>
      </c>
      <c r="E16" s="18">
        <f t="shared" si="2"/>
        <v>1582693</v>
      </c>
    </row>
    <row r="17" spans="1:5" s="12" customFormat="1" ht="37.5" x14ac:dyDescent="0.35">
      <c r="A17" s="19" t="s">
        <v>16</v>
      </c>
      <c r="B17" s="44" t="s">
        <v>17</v>
      </c>
      <c r="C17" s="20">
        <f>SUM(C18:C21)</f>
        <v>1425895</v>
      </c>
      <c r="D17" s="20">
        <f t="shared" ref="D17:E17" si="3">SUM(D18:D21)</f>
        <v>1512323</v>
      </c>
      <c r="E17" s="20">
        <f t="shared" si="3"/>
        <v>1582693</v>
      </c>
    </row>
    <row r="18" spans="1:5" s="12" customFormat="1" ht="188.25" customHeight="1" x14ac:dyDescent="0.35">
      <c r="A18" s="21" t="s">
        <v>18</v>
      </c>
      <c r="B18" s="45" t="s">
        <v>19</v>
      </c>
      <c r="C18" s="22">
        <v>644691</v>
      </c>
      <c r="D18" s="22">
        <v>676609</v>
      </c>
      <c r="E18" s="22">
        <v>696840</v>
      </c>
    </row>
    <row r="19" spans="1:5" s="12" customFormat="1" ht="154.5" customHeight="1" x14ac:dyDescent="0.35">
      <c r="A19" s="21" t="s">
        <v>20</v>
      </c>
      <c r="B19" s="45" t="s">
        <v>21</v>
      </c>
      <c r="C19" s="22">
        <v>3569</v>
      </c>
      <c r="D19" s="22">
        <v>3790</v>
      </c>
      <c r="E19" s="22">
        <v>4026</v>
      </c>
    </row>
    <row r="20" spans="1:5" s="12" customFormat="1" ht="144.75" customHeight="1" x14ac:dyDescent="0.35">
      <c r="A20" s="21" t="s">
        <v>22</v>
      </c>
      <c r="B20" s="45" t="s">
        <v>23</v>
      </c>
      <c r="C20" s="22">
        <v>858476</v>
      </c>
      <c r="D20" s="22">
        <v>915766</v>
      </c>
      <c r="E20" s="22">
        <v>971255</v>
      </c>
    </row>
    <row r="21" spans="1:5" s="12" customFormat="1" ht="155.25" customHeight="1" x14ac:dyDescent="0.35">
      <c r="A21" s="21" t="s">
        <v>24</v>
      </c>
      <c r="B21" s="45" t="s">
        <v>25</v>
      </c>
      <c r="C21" s="22">
        <v>-80841</v>
      </c>
      <c r="D21" s="22">
        <v>-83842</v>
      </c>
      <c r="E21" s="22">
        <v>-89428</v>
      </c>
    </row>
    <row r="22" spans="1:5" s="12" customFormat="1" ht="26.25" customHeight="1" x14ac:dyDescent="0.35">
      <c r="A22" s="17" t="s">
        <v>26</v>
      </c>
      <c r="B22" s="43" t="s">
        <v>27</v>
      </c>
      <c r="C22" s="18">
        <f>SUM(C23)</f>
        <v>1200</v>
      </c>
      <c r="D22" s="18">
        <f t="shared" ref="D22:E23" si="4">SUM(D23)</f>
        <v>1200</v>
      </c>
      <c r="E22" s="18">
        <f t="shared" si="4"/>
        <v>1200</v>
      </c>
    </row>
    <row r="23" spans="1:5" s="12" customFormat="1" ht="27.75" customHeight="1" x14ac:dyDescent="0.35">
      <c r="A23" s="19" t="s">
        <v>28</v>
      </c>
      <c r="B23" s="44" t="s">
        <v>29</v>
      </c>
      <c r="C23" s="20">
        <f>SUM(C24)</f>
        <v>1200</v>
      </c>
      <c r="D23" s="20">
        <f t="shared" si="4"/>
        <v>1200</v>
      </c>
      <c r="E23" s="20">
        <f t="shared" si="4"/>
        <v>1200</v>
      </c>
    </row>
    <row r="24" spans="1:5" s="12" customFormat="1" ht="27.75" customHeight="1" x14ac:dyDescent="0.35">
      <c r="A24" s="21" t="s">
        <v>30</v>
      </c>
      <c r="B24" s="45" t="s">
        <v>29</v>
      </c>
      <c r="C24" s="22">
        <v>1200</v>
      </c>
      <c r="D24" s="22">
        <v>1200</v>
      </c>
      <c r="E24" s="22">
        <v>1200</v>
      </c>
    </row>
    <row r="25" spans="1:5" s="12" customFormat="1" ht="24" customHeight="1" x14ac:dyDescent="0.35">
      <c r="A25" s="23" t="s">
        <v>46</v>
      </c>
      <c r="B25" s="46" t="s">
        <v>45</v>
      </c>
      <c r="C25" s="18">
        <f>SUM(C26+C28)</f>
        <v>2463000</v>
      </c>
      <c r="D25" s="18">
        <f t="shared" ref="D25:E25" si="5">SUM(D26+D28)</f>
        <v>2484000</v>
      </c>
      <c r="E25" s="18">
        <f t="shared" si="5"/>
        <v>2500000</v>
      </c>
    </row>
    <row r="26" spans="1:5" s="12" customFormat="1" ht="29.25" customHeight="1" x14ac:dyDescent="0.35">
      <c r="A26" s="24" t="s">
        <v>48</v>
      </c>
      <c r="B26" s="47" t="s">
        <v>47</v>
      </c>
      <c r="C26" s="20">
        <f>SUM(C27)</f>
        <v>215000</v>
      </c>
      <c r="D26" s="20">
        <f t="shared" ref="D26:E26" si="6">SUM(D27)</f>
        <v>216000</v>
      </c>
      <c r="E26" s="20">
        <f t="shared" si="6"/>
        <v>217000</v>
      </c>
    </row>
    <row r="27" spans="1:5" s="12" customFormat="1" ht="75.75" customHeight="1" x14ac:dyDescent="0.35">
      <c r="A27" s="25" t="s">
        <v>50</v>
      </c>
      <c r="B27" s="48" t="s">
        <v>49</v>
      </c>
      <c r="C27" s="26">
        <v>215000</v>
      </c>
      <c r="D27" s="26">
        <v>216000</v>
      </c>
      <c r="E27" s="27">
        <v>217000</v>
      </c>
    </row>
    <row r="28" spans="1:5" s="12" customFormat="1" ht="23.25" customHeight="1" x14ac:dyDescent="0.35">
      <c r="A28" s="28" t="s">
        <v>56</v>
      </c>
      <c r="B28" s="49" t="s">
        <v>51</v>
      </c>
      <c r="C28" s="18">
        <f>SUM(C29+C31)</f>
        <v>2248000</v>
      </c>
      <c r="D28" s="18">
        <f t="shared" ref="D28:E28" si="7">SUM(D29+D31)</f>
        <v>2268000</v>
      </c>
      <c r="E28" s="18">
        <f t="shared" si="7"/>
        <v>2283000</v>
      </c>
    </row>
    <row r="29" spans="1:5" s="12" customFormat="1" ht="25.5" customHeight="1" x14ac:dyDescent="0.35">
      <c r="A29" s="5" t="s">
        <v>57</v>
      </c>
      <c r="B29" s="50" t="s">
        <v>52</v>
      </c>
      <c r="C29" s="20">
        <f>SUM(C30)</f>
        <v>654000</v>
      </c>
      <c r="D29" s="20">
        <f t="shared" ref="D29:E29" si="8">SUM(D30)</f>
        <v>660000</v>
      </c>
      <c r="E29" s="20">
        <f t="shared" si="8"/>
        <v>666000</v>
      </c>
    </row>
    <row r="30" spans="1:5" s="12" customFormat="1" ht="61.5" customHeight="1" x14ac:dyDescent="0.35">
      <c r="A30" s="3" t="s">
        <v>58</v>
      </c>
      <c r="B30" s="51" t="s">
        <v>53</v>
      </c>
      <c r="C30" s="22">
        <v>654000</v>
      </c>
      <c r="D30" s="22">
        <v>660000</v>
      </c>
      <c r="E30" s="22">
        <v>666000</v>
      </c>
    </row>
    <row r="31" spans="1:5" s="12" customFormat="1" ht="26.25" customHeight="1" x14ac:dyDescent="0.35">
      <c r="A31" s="5" t="s">
        <v>59</v>
      </c>
      <c r="B31" s="50" t="s">
        <v>54</v>
      </c>
      <c r="C31" s="20">
        <f>SUM(C32)</f>
        <v>1594000</v>
      </c>
      <c r="D31" s="20">
        <f>SUM(D32)</f>
        <v>1608000</v>
      </c>
      <c r="E31" s="20">
        <f t="shared" ref="E31" si="9">SUM(E32)</f>
        <v>1617000</v>
      </c>
    </row>
    <row r="32" spans="1:5" s="12" customFormat="1" ht="64.150000000000006" customHeight="1" x14ac:dyDescent="0.35">
      <c r="A32" s="3" t="s">
        <v>60</v>
      </c>
      <c r="B32" s="51" t="s">
        <v>55</v>
      </c>
      <c r="C32" s="22">
        <v>1594000</v>
      </c>
      <c r="D32" s="22">
        <v>1608000</v>
      </c>
      <c r="E32" s="22">
        <v>1617000</v>
      </c>
    </row>
    <row r="33" spans="1:5" s="12" customFormat="1" ht="63" customHeight="1" x14ac:dyDescent="0.35">
      <c r="A33" s="17" t="s">
        <v>31</v>
      </c>
      <c r="B33" s="43" t="s">
        <v>32</v>
      </c>
      <c r="C33" s="18">
        <f>SUM(C34)</f>
        <v>29300</v>
      </c>
      <c r="D33" s="18">
        <f t="shared" ref="D33:E34" si="10">SUM(D34)</f>
        <v>29300</v>
      </c>
      <c r="E33" s="18">
        <f t="shared" si="10"/>
        <v>29300</v>
      </c>
    </row>
    <row r="34" spans="1:5" s="12" customFormat="1" ht="117.75" customHeight="1" x14ac:dyDescent="0.35">
      <c r="A34" s="19" t="s">
        <v>33</v>
      </c>
      <c r="B34" s="44" t="s">
        <v>34</v>
      </c>
      <c r="C34" s="20">
        <f>SUM(C35)</f>
        <v>29300</v>
      </c>
      <c r="D34" s="20">
        <f t="shared" si="10"/>
        <v>29300</v>
      </c>
      <c r="E34" s="20">
        <f t="shared" si="10"/>
        <v>29300</v>
      </c>
    </row>
    <row r="35" spans="1:5" s="12" customFormat="1" ht="126.6" customHeight="1" x14ac:dyDescent="0.35">
      <c r="A35" s="21" t="s">
        <v>61</v>
      </c>
      <c r="B35" s="45" t="s">
        <v>62</v>
      </c>
      <c r="C35" s="22">
        <v>29300</v>
      </c>
      <c r="D35" s="22">
        <v>29300</v>
      </c>
      <c r="E35" s="22">
        <v>29300</v>
      </c>
    </row>
    <row r="36" spans="1:5" s="12" customFormat="1" ht="42" customHeight="1" x14ac:dyDescent="0.35">
      <c r="A36" s="52" t="s">
        <v>117</v>
      </c>
      <c r="B36" s="53" t="s">
        <v>118</v>
      </c>
      <c r="C36" s="18">
        <f>C37</f>
        <v>219047</v>
      </c>
      <c r="D36" s="18">
        <f t="shared" ref="D36:E37" si="11">D37</f>
        <v>0</v>
      </c>
      <c r="E36" s="18">
        <f t="shared" si="11"/>
        <v>0</v>
      </c>
    </row>
    <row r="37" spans="1:5" s="12" customFormat="1" ht="48" customHeight="1" x14ac:dyDescent="0.35">
      <c r="A37" s="54" t="s">
        <v>119</v>
      </c>
      <c r="B37" s="44" t="s">
        <v>120</v>
      </c>
      <c r="C37" s="20">
        <f>C38</f>
        <v>219047</v>
      </c>
      <c r="D37" s="20">
        <f t="shared" si="11"/>
        <v>0</v>
      </c>
      <c r="E37" s="20">
        <f t="shared" si="11"/>
        <v>0</v>
      </c>
    </row>
    <row r="38" spans="1:5" s="12" customFormat="1" ht="64.5" customHeight="1" x14ac:dyDescent="0.35">
      <c r="A38" s="64" t="s">
        <v>121</v>
      </c>
      <c r="B38" s="65" t="s">
        <v>122</v>
      </c>
      <c r="C38" s="42">
        <v>219047</v>
      </c>
      <c r="D38" s="22">
        <v>0</v>
      </c>
      <c r="E38" s="22">
        <v>0</v>
      </c>
    </row>
    <row r="39" spans="1:5" s="12" customFormat="1" ht="41.45" customHeight="1" x14ac:dyDescent="0.35">
      <c r="A39" s="17" t="s">
        <v>67</v>
      </c>
      <c r="B39" s="43" t="s">
        <v>35</v>
      </c>
      <c r="C39" s="18">
        <f>C40+C42</f>
        <v>128000</v>
      </c>
      <c r="D39" s="18">
        <f t="shared" ref="D39:E40" si="12">SUM(D40)</f>
        <v>70000</v>
      </c>
      <c r="E39" s="18">
        <f t="shared" si="12"/>
        <v>70000</v>
      </c>
    </row>
    <row r="40" spans="1:5" s="12" customFormat="1" ht="101.25" customHeight="1" x14ac:dyDescent="0.35">
      <c r="A40" s="19" t="s">
        <v>79</v>
      </c>
      <c r="B40" s="55" t="s">
        <v>80</v>
      </c>
      <c r="C40" s="20">
        <f>SUM(C41)</f>
        <v>70000</v>
      </c>
      <c r="D40" s="20">
        <f t="shared" si="12"/>
        <v>70000</v>
      </c>
      <c r="E40" s="20">
        <f t="shared" si="12"/>
        <v>70000</v>
      </c>
    </row>
    <row r="41" spans="1:5" s="12" customFormat="1" ht="42" customHeight="1" x14ac:dyDescent="0.35">
      <c r="A41" s="3" t="s">
        <v>78</v>
      </c>
      <c r="B41" s="56" t="s">
        <v>77</v>
      </c>
      <c r="C41" s="22">
        <v>70000</v>
      </c>
      <c r="D41" s="22">
        <v>70000</v>
      </c>
      <c r="E41" s="22">
        <v>70000</v>
      </c>
    </row>
    <row r="42" spans="1:5" s="12" customFormat="1" ht="66" customHeight="1" x14ac:dyDescent="0.35">
      <c r="A42" s="5" t="s">
        <v>93</v>
      </c>
      <c r="B42" s="47" t="s">
        <v>94</v>
      </c>
      <c r="C42" s="20">
        <f>C43</f>
        <v>58000</v>
      </c>
      <c r="D42" s="20">
        <f t="shared" ref="D42:E42" si="13">D43</f>
        <v>0</v>
      </c>
      <c r="E42" s="20">
        <f t="shared" si="13"/>
        <v>0</v>
      </c>
    </row>
    <row r="43" spans="1:5" s="12" customFormat="1" ht="44.25" customHeight="1" x14ac:dyDescent="0.35">
      <c r="A43" s="3" t="s">
        <v>95</v>
      </c>
      <c r="B43" s="56" t="s">
        <v>96</v>
      </c>
      <c r="C43" s="22">
        <v>58000</v>
      </c>
      <c r="D43" s="22">
        <v>0</v>
      </c>
      <c r="E43" s="22">
        <v>0</v>
      </c>
    </row>
    <row r="44" spans="1:5" s="29" customFormat="1" ht="40.5" customHeight="1" x14ac:dyDescent="0.35">
      <c r="A44" s="17" t="s">
        <v>36</v>
      </c>
      <c r="B44" s="43" t="s">
        <v>37</v>
      </c>
      <c r="C44" s="18">
        <f>C45+C64</f>
        <v>7115566.79</v>
      </c>
      <c r="D44" s="18">
        <f>D45+D64</f>
        <v>5778364</v>
      </c>
      <c r="E44" s="18">
        <f>E45+E64</f>
        <v>5755644</v>
      </c>
    </row>
    <row r="45" spans="1:5" s="12" customFormat="1" ht="70.900000000000006" customHeight="1" x14ac:dyDescent="0.35">
      <c r="A45" s="17" t="s">
        <v>38</v>
      </c>
      <c r="B45" s="43" t="s">
        <v>39</v>
      </c>
      <c r="C45" s="18">
        <f>SUM(C53+C58+C46+C51+C49)</f>
        <v>7090566.79</v>
      </c>
      <c r="D45" s="18">
        <f>SUM(D53+D58+D46+D51+D49)</f>
        <v>5778364</v>
      </c>
      <c r="E45" s="18">
        <f>SUM(E53+E58+E46+E51+E49)</f>
        <v>5755644</v>
      </c>
    </row>
    <row r="46" spans="1:5" s="29" customFormat="1" ht="54.75" customHeight="1" x14ac:dyDescent="0.35">
      <c r="A46" s="4" t="s">
        <v>81</v>
      </c>
      <c r="B46" s="43" t="s">
        <v>82</v>
      </c>
      <c r="C46" s="18">
        <f>SUM(C47)</f>
        <v>732000</v>
      </c>
      <c r="D46" s="18">
        <f t="shared" ref="D46:E47" si="14">SUM(D47)</f>
        <v>366900</v>
      </c>
      <c r="E46" s="18">
        <f t="shared" si="14"/>
        <v>253400</v>
      </c>
    </row>
    <row r="47" spans="1:5" s="12" customFormat="1" ht="41.25" customHeight="1" x14ac:dyDescent="0.35">
      <c r="A47" s="6" t="s">
        <v>83</v>
      </c>
      <c r="B47" s="57" t="s">
        <v>84</v>
      </c>
      <c r="C47" s="20">
        <f>SUM(C48)</f>
        <v>732000</v>
      </c>
      <c r="D47" s="20">
        <f t="shared" si="14"/>
        <v>366900</v>
      </c>
      <c r="E47" s="20">
        <f t="shared" si="14"/>
        <v>253400</v>
      </c>
    </row>
    <row r="48" spans="1:5" s="12" customFormat="1" ht="58.5" customHeight="1" x14ac:dyDescent="0.35">
      <c r="A48" s="8" t="s">
        <v>85</v>
      </c>
      <c r="B48" s="58" t="s">
        <v>86</v>
      </c>
      <c r="C48" s="22">
        <v>732000</v>
      </c>
      <c r="D48" s="22">
        <v>366900</v>
      </c>
      <c r="E48" s="22">
        <v>253400</v>
      </c>
    </row>
    <row r="49" spans="1:5" s="12" customFormat="1" ht="89.25" customHeight="1" x14ac:dyDescent="0.35">
      <c r="A49" s="30" t="s">
        <v>101</v>
      </c>
      <c r="B49" s="59" t="s">
        <v>104</v>
      </c>
      <c r="C49" s="20">
        <f>C50</f>
        <v>153136</v>
      </c>
      <c r="D49" s="20">
        <f t="shared" ref="D49:E49" si="15">D50</f>
        <v>0</v>
      </c>
      <c r="E49" s="20">
        <f t="shared" si="15"/>
        <v>0</v>
      </c>
    </row>
    <row r="50" spans="1:5" s="12" customFormat="1" ht="75" x14ac:dyDescent="0.35">
      <c r="A50" s="8" t="s">
        <v>102</v>
      </c>
      <c r="B50" s="58" t="s">
        <v>103</v>
      </c>
      <c r="C50" s="22">
        <v>153136</v>
      </c>
      <c r="D50" s="22">
        <v>0</v>
      </c>
      <c r="E50" s="22">
        <v>0</v>
      </c>
    </row>
    <row r="51" spans="1:5" s="12" customFormat="1" ht="65.45" customHeight="1" x14ac:dyDescent="0.35">
      <c r="A51" s="7" t="s">
        <v>97</v>
      </c>
      <c r="B51" s="60" t="s">
        <v>98</v>
      </c>
      <c r="C51" s="18">
        <f>C52</f>
        <v>116641.79</v>
      </c>
      <c r="D51" s="18">
        <f t="shared" ref="D51:E51" si="16">D52</f>
        <v>0</v>
      </c>
      <c r="E51" s="18">
        <f t="shared" si="16"/>
        <v>0</v>
      </c>
    </row>
    <row r="52" spans="1:5" s="12" customFormat="1" ht="84.75" customHeight="1" x14ac:dyDescent="0.35">
      <c r="A52" s="8" t="s">
        <v>99</v>
      </c>
      <c r="B52" s="58" t="s">
        <v>100</v>
      </c>
      <c r="C52" s="22">
        <v>116641.79</v>
      </c>
      <c r="D52" s="22">
        <v>0</v>
      </c>
      <c r="E52" s="22">
        <v>0</v>
      </c>
    </row>
    <row r="53" spans="1:5" s="12" customFormat="1" ht="43.5" customHeight="1" x14ac:dyDescent="0.35">
      <c r="A53" s="17" t="s">
        <v>40</v>
      </c>
      <c r="B53" s="43" t="s">
        <v>41</v>
      </c>
      <c r="C53" s="18">
        <f>SUM(C54+C56)</f>
        <v>101650</v>
      </c>
      <c r="D53" s="18">
        <f t="shared" ref="D53:E53" si="17">SUM(D54+D56)</f>
        <v>99150</v>
      </c>
      <c r="E53" s="18">
        <f t="shared" si="17"/>
        <v>102550</v>
      </c>
    </row>
    <row r="54" spans="1:5" s="12" customFormat="1" ht="62.25" customHeight="1" x14ac:dyDescent="0.35">
      <c r="A54" s="19" t="s">
        <v>65</v>
      </c>
      <c r="B54" s="44" t="s">
        <v>66</v>
      </c>
      <c r="C54" s="20">
        <f>SUM(C55)</f>
        <v>101500</v>
      </c>
      <c r="D54" s="20">
        <f t="shared" ref="D54:E54" si="18">SUM(D55)</f>
        <v>99000</v>
      </c>
      <c r="E54" s="20">
        <f t="shared" si="18"/>
        <v>102400</v>
      </c>
    </row>
    <row r="55" spans="1:5" s="31" customFormat="1" ht="102" customHeight="1" x14ac:dyDescent="0.25">
      <c r="A55" s="21" t="s">
        <v>64</v>
      </c>
      <c r="B55" s="45" t="s">
        <v>63</v>
      </c>
      <c r="C55" s="22">
        <v>101500</v>
      </c>
      <c r="D55" s="22">
        <v>99000</v>
      </c>
      <c r="E55" s="22">
        <v>102400</v>
      </c>
    </row>
    <row r="56" spans="1:5" s="12" customFormat="1" ht="47.25" customHeight="1" x14ac:dyDescent="0.35">
      <c r="A56" s="19" t="s">
        <v>68</v>
      </c>
      <c r="B56" s="44" t="s">
        <v>71</v>
      </c>
      <c r="C56" s="20">
        <f>SUM(C57)</f>
        <v>150</v>
      </c>
      <c r="D56" s="20">
        <f t="shared" ref="D56:E56" si="19">SUM(D57)</f>
        <v>150</v>
      </c>
      <c r="E56" s="20">
        <f t="shared" si="19"/>
        <v>150</v>
      </c>
    </row>
    <row r="57" spans="1:5" s="12" customFormat="1" ht="93.75" customHeight="1" x14ac:dyDescent="0.35">
      <c r="A57" s="21" t="s">
        <v>69</v>
      </c>
      <c r="B57" s="45" t="s">
        <v>70</v>
      </c>
      <c r="C57" s="22">
        <v>150</v>
      </c>
      <c r="D57" s="22">
        <v>150</v>
      </c>
      <c r="E57" s="22">
        <v>150</v>
      </c>
    </row>
    <row r="58" spans="1:5" s="12" customFormat="1" ht="54" customHeight="1" x14ac:dyDescent="0.35">
      <c r="A58" s="17" t="s">
        <v>72</v>
      </c>
      <c r="B58" s="43" t="s">
        <v>74</v>
      </c>
      <c r="C58" s="18">
        <f>SUM(C59)</f>
        <v>5987139</v>
      </c>
      <c r="D58" s="18">
        <f t="shared" ref="D58:E58" si="20">SUM(D59)</f>
        <v>5312314</v>
      </c>
      <c r="E58" s="18">
        <f t="shared" si="20"/>
        <v>5399694</v>
      </c>
    </row>
    <row r="59" spans="1:5" s="12" customFormat="1" ht="43.5" customHeight="1" x14ac:dyDescent="0.35">
      <c r="A59" s="19" t="s">
        <v>42</v>
      </c>
      <c r="B59" s="44" t="s">
        <v>75</v>
      </c>
      <c r="C59" s="20">
        <f>SUM(C60:C63)</f>
        <v>5987139</v>
      </c>
      <c r="D59" s="20">
        <f t="shared" ref="D59:E59" si="21">SUM(D61:D63)</f>
        <v>5312314</v>
      </c>
      <c r="E59" s="20">
        <f t="shared" si="21"/>
        <v>5399694</v>
      </c>
    </row>
    <row r="60" spans="1:5" s="12" customFormat="1" ht="91.5" customHeight="1" x14ac:dyDescent="0.35">
      <c r="A60" s="21" t="s">
        <v>111</v>
      </c>
      <c r="B60" s="48" t="s">
        <v>112</v>
      </c>
      <c r="C60" s="22">
        <v>70000</v>
      </c>
      <c r="D60" s="22">
        <v>0</v>
      </c>
      <c r="E60" s="22">
        <v>0</v>
      </c>
    </row>
    <row r="61" spans="1:5" s="12" customFormat="1" ht="73.5" customHeight="1" x14ac:dyDescent="0.35">
      <c r="A61" s="66" t="s">
        <v>76</v>
      </c>
      <c r="B61" s="67" t="s">
        <v>90</v>
      </c>
      <c r="C61" s="42">
        <v>1290190</v>
      </c>
      <c r="D61" s="22">
        <v>1016890</v>
      </c>
      <c r="E61" s="22">
        <v>1016890</v>
      </c>
    </row>
    <row r="62" spans="1:5" s="12" customFormat="1" ht="63.75" customHeight="1" x14ac:dyDescent="0.35">
      <c r="A62" s="32" t="s">
        <v>87</v>
      </c>
      <c r="B62" s="61" t="s">
        <v>91</v>
      </c>
      <c r="C62" s="33">
        <v>2397247</v>
      </c>
      <c r="D62" s="33">
        <v>2147712</v>
      </c>
      <c r="E62" s="33">
        <v>2191402</v>
      </c>
    </row>
    <row r="63" spans="1:5" s="12" customFormat="1" ht="76.5" customHeight="1" x14ac:dyDescent="0.35">
      <c r="A63" s="32" t="s">
        <v>88</v>
      </c>
      <c r="B63" s="61" t="s">
        <v>92</v>
      </c>
      <c r="C63" s="33">
        <v>2229702</v>
      </c>
      <c r="D63" s="33">
        <v>2147712</v>
      </c>
      <c r="E63" s="33">
        <v>2191402</v>
      </c>
    </row>
    <row r="64" spans="1:5" s="12" customFormat="1" ht="36" x14ac:dyDescent="0.35">
      <c r="A64" s="9" t="s">
        <v>105</v>
      </c>
      <c r="B64" s="62" t="s">
        <v>106</v>
      </c>
      <c r="C64" s="34">
        <f>C65</f>
        <v>25000</v>
      </c>
      <c r="D64" s="34">
        <f t="shared" ref="D64:E65" si="22">D65</f>
        <v>0</v>
      </c>
      <c r="E64" s="34">
        <f t="shared" si="22"/>
        <v>0</v>
      </c>
    </row>
    <row r="65" spans="1:5" s="12" customFormat="1" ht="36" x14ac:dyDescent="0.35">
      <c r="A65" s="10" t="s">
        <v>107</v>
      </c>
      <c r="B65" s="45" t="s">
        <v>108</v>
      </c>
      <c r="C65" s="33">
        <f>C66</f>
        <v>25000</v>
      </c>
      <c r="D65" s="33">
        <f t="shared" si="22"/>
        <v>0</v>
      </c>
      <c r="E65" s="33">
        <f t="shared" si="22"/>
        <v>0</v>
      </c>
    </row>
    <row r="66" spans="1:5" s="12" customFormat="1" ht="62.25" customHeight="1" x14ac:dyDescent="0.35">
      <c r="A66" s="11" t="s">
        <v>109</v>
      </c>
      <c r="B66" s="63" t="s">
        <v>110</v>
      </c>
      <c r="C66" s="33">
        <v>25000</v>
      </c>
      <c r="D66" s="33">
        <v>0</v>
      </c>
      <c r="E66" s="33">
        <v>0</v>
      </c>
    </row>
    <row r="67" spans="1:5" x14ac:dyDescent="0.35">
      <c r="A67" s="35" t="s">
        <v>73</v>
      </c>
      <c r="B67" s="41"/>
      <c r="C67" s="36">
        <f>SUM(C10+C44)</f>
        <v>11663528.789999999</v>
      </c>
      <c r="D67" s="36">
        <f>SUM(D10+D44)</f>
        <v>10166207</v>
      </c>
      <c r="E67" s="36">
        <f>SUM(E10+E44)</f>
        <v>10239977</v>
      </c>
    </row>
  </sheetData>
  <mergeCells count="6">
    <mergeCell ref="A1:E1"/>
    <mergeCell ref="A3:E3"/>
    <mergeCell ref="A6:E6"/>
    <mergeCell ref="A7:C7"/>
    <mergeCell ref="A8:A9"/>
    <mergeCell ref="B8:B9"/>
  </mergeCells>
  <pageMargins left="0.70866141732283472" right="0.70866141732283472" top="0.74803149606299213" bottom="0.74803149606299213" header="0.31496062992125984" footer="0.31496062992125984"/>
  <pageSetup paperSize="9" scale="52" fitToHeight="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Волчков Н.Э.</cp:lastModifiedBy>
  <cp:lastPrinted>2022-12-23T12:28:55Z</cp:lastPrinted>
  <dcterms:created xsi:type="dcterms:W3CDTF">2020-11-17T12:40:40Z</dcterms:created>
  <dcterms:modified xsi:type="dcterms:W3CDTF">2022-12-23T12:29:25Z</dcterms:modified>
</cp:coreProperties>
</file>